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applauseruraltouring.sharepoint.com/sites/ApplauseTeam/Shared Documents/Create, Tour, Connect/"/>
    </mc:Choice>
  </mc:AlternateContent>
  <xr:revisionPtr revIDLastSave="0" documentId="8_{15802193-F2DF-4254-8E0B-079E928EE4C5}" xr6:coauthVersionLast="47" xr6:coauthVersionMax="47" xr10:uidLastSave="{00000000-0000-0000-0000-000000000000}"/>
  <bookViews>
    <workbookView xWindow="-120" yWindow="-120" windowWidth="29040" windowHeight="15720" xr2:uid="{5CFC31A0-F6D3-46E5-BC66-4EB5DC8196F5}"/>
  </bookViews>
  <sheets>
    <sheet name="Tour budget &amp; cashflo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8" i="1" l="1"/>
  <c r="T87" i="1"/>
  <c r="T72" i="1"/>
  <c r="T73" i="1"/>
  <c r="T74" i="1"/>
  <c r="T75" i="1"/>
  <c r="T76" i="1"/>
  <c r="T77" i="1"/>
  <c r="T78" i="1"/>
  <c r="T79" i="1"/>
  <c r="T80" i="1"/>
  <c r="T71" i="1"/>
  <c r="T58" i="1"/>
  <c r="T59" i="1"/>
  <c r="T60" i="1"/>
  <c r="T61" i="1"/>
  <c r="T62" i="1"/>
  <c r="T63" i="1"/>
  <c r="T64" i="1"/>
  <c r="T65" i="1"/>
  <c r="T66" i="1"/>
  <c r="T67" i="1"/>
  <c r="T68" i="1"/>
  <c r="T57" i="1"/>
  <c r="T54" i="1"/>
  <c r="Y54" i="1" s="1"/>
  <c r="S82" i="1"/>
  <c r="S89" i="1" s="1"/>
  <c r="T38" i="1"/>
  <c r="T39" i="1"/>
  <c r="T40" i="1"/>
  <c r="T41" i="1"/>
  <c r="T42" i="1"/>
  <c r="T43" i="1"/>
  <c r="I88" i="1"/>
  <c r="J88" i="1"/>
  <c r="T44" i="1"/>
  <c r="T37" i="1"/>
  <c r="T36" i="1"/>
  <c r="T35" i="1"/>
  <c r="T34" i="1"/>
  <c r="T33" i="1"/>
  <c r="T29" i="1"/>
  <c r="T30" i="1"/>
  <c r="T31" i="1"/>
  <c r="T28" i="1"/>
  <c r="T27" i="1"/>
  <c r="T26" i="1"/>
  <c r="T23" i="1"/>
  <c r="T22" i="1"/>
  <c r="T21" i="1"/>
  <c r="T18" i="1"/>
  <c r="T19" i="1"/>
  <c r="T17" i="1"/>
  <c r="S8" i="1"/>
  <c r="L8" i="1"/>
  <c r="L88" i="1" s="1"/>
  <c r="M8" i="1"/>
  <c r="M88" i="1" s="1"/>
  <c r="N8" i="1"/>
  <c r="N88" i="1" s="1"/>
  <c r="O8" i="1"/>
  <c r="O88" i="1" s="1"/>
  <c r="P8" i="1"/>
  <c r="P88" i="1" s="1"/>
  <c r="Q8" i="1"/>
  <c r="Q88" i="1" s="1"/>
  <c r="R8" i="1"/>
  <c r="R88" i="1" s="1"/>
  <c r="K8" i="1"/>
  <c r="K88" i="1" s="1"/>
  <c r="I82" i="1"/>
  <c r="I89" i="1" s="1"/>
  <c r="G6" i="1"/>
  <c r="G88" i="1" s="1"/>
  <c r="F46" i="1"/>
  <c r="F89" i="1" s="1"/>
  <c r="G46" i="1"/>
  <c r="G89" i="1" s="1"/>
  <c r="H46" i="1"/>
  <c r="H89" i="1" s="1"/>
  <c r="H6" i="1"/>
  <c r="H88" i="1" s="1"/>
  <c r="F6" i="1"/>
  <c r="K82" i="1"/>
  <c r="K89" i="1" s="1"/>
  <c r="L82" i="1"/>
  <c r="L89" i="1" s="1"/>
  <c r="M82" i="1"/>
  <c r="M89" i="1" s="1"/>
  <c r="N82" i="1"/>
  <c r="N89" i="1" s="1"/>
  <c r="O82" i="1"/>
  <c r="O89" i="1" s="1"/>
  <c r="P82" i="1"/>
  <c r="P89" i="1" s="1"/>
  <c r="Q82" i="1"/>
  <c r="Q89" i="1" s="1"/>
  <c r="R82" i="1"/>
  <c r="R89" i="1" s="1"/>
  <c r="J82" i="1"/>
  <c r="J89" i="1" s="1"/>
  <c r="W82" i="1"/>
  <c r="T89" i="1" l="1"/>
  <c r="T90" i="1" s="1"/>
  <c r="T8" i="1"/>
  <c r="T6" i="1"/>
  <c r="F88" i="1"/>
  <c r="S88" i="1"/>
  <c r="T82" i="1"/>
  <c r="Y82" i="1" s="1"/>
  <c r="T46" i="1"/>
  <c r="Y46" i="1" s="1"/>
  <c r="F90" i="1"/>
  <c r="G87" i="1" s="1"/>
  <c r="G90" i="1" l="1"/>
  <c r="H87" i="1" s="1"/>
  <c r="H90" i="1" s="1"/>
  <c r="I87" i="1" s="1"/>
  <c r="I90" i="1" s="1"/>
  <c r="J87" i="1" s="1"/>
  <c r="J90" i="1" s="1"/>
  <c r="K87" i="1" s="1"/>
  <c r="K90" i="1" s="1"/>
  <c r="L87" i="1" s="1"/>
  <c r="L90" i="1" s="1"/>
  <c r="M87" i="1" s="1"/>
  <c r="M90" i="1" s="1"/>
  <c r="N87" i="1" s="1"/>
  <c r="N90" i="1" s="1"/>
  <c r="O87" i="1" s="1"/>
  <c r="O90" i="1" s="1"/>
  <c r="P87" i="1" s="1"/>
  <c r="P90" i="1" s="1"/>
  <c r="Q87" i="1" s="1"/>
  <c r="Q90" i="1" s="1"/>
  <c r="R87" i="1" s="1"/>
  <c r="R90" i="1" s="1"/>
  <c r="S87" i="1" s="1"/>
  <c r="S90" i="1" s="1"/>
</calcChain>
</file>

<file path=xl/sharedStrings.xml><?xml version="1.0" encoding="utf-8"?>
<sst xmlns="http://schemas.openxmlformats.org/spreadsheetml/2006/main" count="119" uniqueCount="64">
  <si>
    <t>Text in italics editable</t>
  </si>
  <si>
    <t>Check</t>
  </si>
  <si>
    <t>Guidance notes</t>
  </si>
  <si>
    <t>(Yes/No)</t>
  </si>
  <si>
    <t>FUNDING FROM CTC:</t>
  </si>
  <si>
    <t>Pre-production</t>
  </si>
  <si>
    <t>Pre-tour</t>
  </si>
  <si>
    <t>Tour</t>
  </si>
  <si>
    <t>Post tour</t>
  </si>
  <si>
    <t>Total</t>
  </si>
  <si>
    <t>Total budget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</si>
  <si>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</si>
  <si>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</si>
  <si>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</si>
  <si>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</si>
  <si>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</si>
  <si>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</si>
  <si>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</si>
  <si>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</si>
  <si>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</si>
  <si>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</si>
  <si>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Commission/Development funding</t>
  </si>
  <si>
    <t>Touring costs</t>
  </si>
  <si>
    <t>BUDGET FOR COSTS:</t>
  </si>
  <si>
    <t>COMMISSION/DEVELOPMENT COSTS BUDGET:</t>
  </si>
  <si>
    <t>Creative Team</t>
  </si>
  <si>
    <t>Director</t>
  </si>
  <si>
    <t>Writer</t>
  </si>
  <si>
    <t>Producer</t>
  </si>
  <si>
    <t>Company</t>
  </si>
  <si>
    <t>Actors</t>
  </si>
  <si>
    <t>Musicians</t>
  </si>
  <si>
    <t>Rehearsal</t>
  </si>
  <si>
    <t>Pre Production Costs</t>
  </si>
  <si>
    <t>Set design</t>
  </si>
  <si>
    <t>Costume design</t>
  </si>
  <si>
    <t>Lighting design</t>
  </si>
  <si>
    <t>Set build</t>
  </si>
  <si>
    <t>Costumes</t>
  </si>
  <si>
    <t>Props</t>
  </si>
  <si>
    <t>Travel</t>
  </si>
  <si>
    <t>Accommodation</t>
  </si>
  <si>
    <t>Overheads</t>
  </si>
  <si>
    <t>[Insert category if required]</t>
  </si>
  <si>
    <t>Contingency</t>
  </si>
  <si>
    <t>TOURING COSTS BUDGET:</t>
  </si>
  <si>
    <t>Touring Fees</t>
  </si>
  <si>
    <t>Performers</t>
  </si>
  <si>
    <t>Artists fees have been budgeted using Industry standards and should meet ICT rates at a minimum</t>
  </si>
  <si>
    <t>Accommodation and Travel</t>
  </si>
  <si>
    <t>Accommodation and living expenses have been based on ICT rates and allowing for rest days</t>
  </si>
  <si>
    <t>Van hire</t>
  </si>
  <si>
    <t>Travel costs - fuel, parking etc</t>
  </si>
  <si>
    <t>Living costs</t>
  </si>
  <si>
    <t>Production Costs</t>
  </si>
  <si>
    <t>Equipment hire</t>
  </si>
  <si>
    <t>Consumables</t>
  </si>
  <si>
    <t>CASH FLOW FORECAST:</t>
  </si>
  <si>
    <t>Opening balance</t>
  </si>
  <si>
    <t>Income</t>
  </si>
  <si>
    <t>Costs</t>
  </si>
  <si>
    <t>Closing balance</t>
  </si>
  <si>
    <t>NB: Do not include marketing costs in this budget as these funds will be held seperately</t>
  </si>
  <si>
    <t xml:space="preserve">NB: Additional funding  of £2400 is available to support community participation. Do not includue this in your budget.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</si>
</sst>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Down">
        <bgColor theme="0" tint="-0.249977111117893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165" fontId="1" fillId="3" borderId="0" xfId="1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horizontal="right"/>
      <protection locked="0"/>
    </xf>
    <xf numFmtId="0" fontId="6" fillId="3" borderId="5" xfId="0" applyFont="1" applyFill="1" applyBorder="1" applyProtection="1">
      <protection locked="0"/>
    </xf>
    <xf numFmtId="165" fontId="1" fillId="3" borderId="0" xfId="1" applyNumberFormat="1" applyFont="1" applyFill="1" applyBorder="1" applyAlignment="1" applyProtection="1">
      <alignment horizontal="center"/>
    </xf>
    <xf numFmtId="0" fontId="7" fillId="0" borderId="0" xfId="0" applyFont="1"/>
    <xf numFmtId="165" fontId="0" fillId="0" borderId="0" xfId="1" applyNumberFormat="1" applyFont="1" applyProtection="1"/>
    <xf numFmtId="165" fontId="2" fillId="0" borderId="0" xfId="1" applyNumberFormat="1" applyFont="1" applyAlignment="1" applyProtection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2" fillId="0" borderId="3" xfId="0" applyFont="1" applyBorder="1" applyAlignment="1">
      <alignment horizontal="center"/>
    </xf>
    <xf numFmtId="165" fontId="2" fillId="0" borderId="4" xfId="1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/>
    <xf numFmtId="9" fontId="2" fillId="0" borderId="0" xfId="0" applyNumberFormat="1" applyFont="1" applyAlignment="1">
      <alignment horizontal="center" wrapText="1"/>
    </xf>
    <xf numFmtId="165" fontId="2" fillId="0" borderId="6" xfId="1" applyNumberFormat="1" applyFont="1" applyBorder="1" applyAlignment="1" applyProtection="1">
      <alignment horizontal="center"/>
    </xf>
    <xf numFmtId="0" fontId="2" fillId="2" borderId="5" xfId="0" applyFont="1" applyFill="1" applyBorder="1"/>
    <xf numFmtId="0" fontId="0" fillId="2" borderId="0" xfId="0" applyFill="1"/>
    <xf numFmtId="165" fontId="1" fillId="2" borderId="0" xfId="1" applyNumberFormat="1" applyFont="1" applyFill="1" applyBorder="1" applyAlignment="1" applyProtection="1">
      <alignment horizontal="center"/>
    </xf>
    <xf numFmtId="165" fontId="2" fillId="2" borderId="0" xfId="1" applyNumberFormat="1" applyFont="1" applyFill="1" applyBorder="1" applyAlignment="1" applyProtection="1">
      <alignment horizontal="center"/>
    </xf>
    <xf numFmtId="0" fontId="2" fillId="2" borderId="0" xfId="0" applyFont="1" applyFill="1" applyAlignment="1">
      <alignment horizontal="center"/>
    </xf>
    <xf numFmtId="165" fontId="2" fillId="2" borderId="6" xfId="1" applyNumberFormat="1" applyFont="1" applyFill="1" applyBorder="1" applyAlignment="1" applyProtection="1">
      <alignment horizontal="center"/>
    </xf>
    <xf numFmtId="0" fontId="0" fillId="0" borderId="5" xfId="0" applyBorder="1"/>
    <xf numFmtId="165" fontId="2" fillId="0" borderId="6" xfId="1" applyNumberFormat="1" applyFont="1" applyFill="1" applyBorder="1" applyAlignment="1" applyProtection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165" fontId="1" fillId="3" borderId="8" xfId="1" applyNumberFormat="1" applyFont="1" applyFill="1" applyBorder="1" applyAlignment="1" applyProtection="1">
      <alignment horizontal="center"/>
    </xf>
    <xf numFmtId="165" fontId="2" fillId="3" borderId="8" xfId="1" applyNumberFormat="1" applyFont="1" applyFill="1" applyBorder="1" applyAlignment="1" applyProtection="1">
      <alignment horizontal="center"/>
    </xf>
    <xf numFmtId="0" fontId="2" fillId="3" borderId="8" xfId="0" applyFont="1" applyFill="1" applyBorder="1" applyAlignment="1">
      <alignment horizontal="center"/>
    </xf>
    <xf numFmtId="165" fontId="2" fillId="3" borderId="9" xfId="1" applyNumberFormat="1" applyFont="1" applyFill="1" applyBorder="1" applyAlignment="1" applyProtection="1">
      <alignment horizontal="center"/>
    </xf>
    <xf numFmtId="0" fontId="0" fillId="0" borderId="7" xfId="0" applyBorder="1"/>
    <xf numFmtId="0" fontId="0" fillId="0" borderId="8" xfId="0" applyBorder="1"/>
    <xf numFmtId="0" fontId="2" fillId="0" borderId="8" xfId="0" applyFont="1" applyBorder="1" applyAlignment="1">
      <alignment horizontal="center"/>
    </xf>
    <xf numFmtId="165" fontId="2" fillId="0" borderId="9" xfId="1" applyNumberFormat="1" applyFont="1" applyFill="1" applyBorder="1" applyAlignment="1" applyProtection="1">
      <alignment horizontal="center"/>
    </xf>
    <xf numFmtId="165" fontId="2" fillId="0" borderId="0" xfId="1" applyNumberFormat="1" applyFont="1" applyFill="1" applyAlignment="1" applyProtection="1">
      <alignment horizontal="center"/>
    </xf>
    <xf numFmtId="165" fontId="2" fillId="0" borderId="4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wrapText="1"/>
    </xf>
    <xf numFmtId="0" fontId="5" fillId="2" borderId="5" xfId="0" applyFont="1" applyFill="1" applyBorder="1"/>
    <xf numFmtId="0" fontId="4" fillId="2" borderId="5" xfId="0" applyFont="1" applyFill="1" applyBorder="1"/>
    <xf numFmtId="0" fontId="6" fillId="2" borderId="5" xfId="0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165" fontId="1" fillId="2" borderId="6" xfId="1" applyNumberFormat="1" applyFont="1" applyFill="1" applyBorder="1" applyAlignment="1" applyProtection="1">
      <alignment horizontal="center"/>
    </xf>
    <xf numFmtId="165" fontId="2" fillId="2" borderId="1" xfId="1" applyNumberFormat="1" applyFont="1" applyFill="1" applyBorder="1" applyAlignment="1" applyProtection="1">
      <alignment horizontal="center"/>
    </xf>
    <xf numFmtId="165" fontId="0" fillId="2" borderId="0" xfId="1" applyNumberFormat="1" applyFont="1" applyFill="1" applyBorder="1" applyProtection="1"/>
    <xf numFmtId="165" fontId="2" fillId="2" borderId="10" xfId="1" applyNumberFormat="1" applyFont="1" applyFill="1" applyBorder="1" applyAlignment="1" applyProtection="1">
      <alignment horizontal="center"/>
    </xf>
    <xf numFmtId="0" fontId="4" fillId="0" borderId="5" xfId="0" applyFont="1" applyBorder="1"/>
    <xf numFmtId="165" fontId="2" fillId="0" borderId="0" xfId="1" applyNumberFormat="1" applyFont="1" applyFill="1" applyBorder="1" applyAlignment="1" applyProtection="1">
      <alignment horizontal="center"/>
    </xf>
    <xf numFmtId="165" fontId="0" fillId="0" borderId="0" xfId="1" applyNumberFormat="1" applyFont="1" applyFill="1" applyBorder="1" applyProtection="1"/>
    <xf numFmtId="0" fontId="4" fillId="3" borderId="5" xfId="0" applyFont="1" applyFill="1" applyBorder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3" borderId="0" xfId="1" applyNumberFormat="1" applyFont="1" applyFill="1" applyBorder="1" applyAlignment="1" applyProtection="1">
      <alignment horizontal="center"/>
    </xf>
    <xf numFmtId="165" fontId="0" fillId="3" borderId="0" xfId="1" applyNumberFormat="1" applyFont="1" applyFill="1" applyBorder="1" applyProtection="1"/>
    <xf numFmtId="165" fontId="2" fillId="3" borderId="6" xfId="1" applyNumberFormat="1" applyFont="1" applyFill="1" applyBorder="1" applyAlignment="1" applyProtection="1">
      <alignment horizontal="center"/>
    </xf>
    <xf numFmtId="0" fontId="0" fillId="3" borderId="5" xfId="0" applyFill="1" applyBorder="1"/>
    <xf numFmtId="0" fontId="5" fillId="3" borderId="5" xfId="0" applyFont="1" applyFill="1" applyBorder="1"/>
    <xf numFmtId="165" fontId="4" fillId="3" borderId="6" xfId="1" applyNumberFormat="1" applyFont="1" applyFill="1" applyBorder="1" applyAlignment="1" applyProtection="1">
      <alignment horizontal="left" vertical="top"/>
    </xf>
    <xf numFmtId="165" fontId="5" fillId="3" borderId="6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165" fontId="0" fillId="3" borderId="6" xfId="1" applyNumberFormat="1" applyFont="1" applyFill="1" applyBorder="1" applyProtection="1"/>
    <xf numFmtId="165" fontId="2" fillId="3" borderId="1" xfId="1" applyNumberFormat="1" applyFont="1" applyFill="1" applyBorder="1" applyAlignment="1" applyProtection="1">
      <alignment horizontal="center"/>
    </xf>
    <xf numFmtId="165" fontId="2" fillId="3" borderId="10" xfId="1" applyNumberFormat="1" applyFont="1" applyFill="1" applyBorder="1" applyProtection="1"/>
    <xf numFmtId="165" fontId="0" fillId="0" borderId="9" xfId="1" applyNumberFormat="1" applyFont="1" applyBorder="1" applyProtection="1"/>
    <xf numFmtId="0" fontId="2" fillId="0" borderId="0" xfId="0" applyFont="1"/>
    <xf numFmtId="165" fontId="1" fillId="0" borderId="0" xfId="1" applyNumberFormat="1" applyFont="1" applyFill="1" applyBorder="1" applyAlignment="1" applyProtection="1">
      <alignment horizontal="center"/>
    </xf>
    <xf numFmtId="165" fontId="1" fillId="0" borderId="11" xfId="1" applyNumberFormat="1" applyFont="1" applyFill="1" applyBorder="1" applyAlignment="1" applyProtection="1">
      <alignment horizontal="center"/>
    </xf>
    <xf numFmtId="165" fontId="1" fillId="2" borderId="0" xfId="1" applyNumberFormat="1" applyFont="1" applyFill="1" applyBorder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0" fillId="4" borderId="0" xfId="0" applyFill="1"/>
    <xf numFmtId="165" fontId="1" fillId="4" borderId="0" xfId="1" applyNumberFormat="1" applyFont="1" applyFill="1" applyBorder="1" applyAlignment="1" applyProtection="1">
      <alignment horizontal="center"/>
    </xf>
    <xf numFmtId="0" fontId="0" fillId="4" borderId="0" xfId="0" applyFill="1" applyAlignment="1">
      <alignment horizontal="center"/>
    </xf>
    <xf numFmtId="165" fontId="2" fillId="4" borderId="0" xfId="1" applyNumberFormat="1" applyFont="1" applyFill="1" applyBorder="1" applyAlignment="1" applyProtection="1">
      <alignment horizontal="center"/>
    </xf>
    <xf numFmtId="165" fontId="2" fillId="0" borderId="11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5" fontId="2" fillId="3" borderId="0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D2C2-5ADD-45C2-A233-D66090A2FF05}">
  <dimension ref="B1:AA94"/>
  <sheetViews>
    <sheetView tabSelected="1" zoomScale="70" zoomScaleNormal="70" workbookViewId="0">
      <selection activeCell="J57" sqref="J57"/>
    </sheetView>
  </sheetViews>
  <sheetFormatPr defaultRowHeight="15"/>
  <cols>
    <col min="1" max="1" width="4.85546875" customWidth="1"/>
    <col min="2" max="2" width="28" customWidth="1"/>
    <col min="6" max="7" width="12.140625" bestFit="1" customWidth="1"/>
    <col min="8" max="9" width="11.42578125" customWidth="1"/>
    <col min="10" max="10" width="12.140625" bestFit="1" customWidth="1"/>
    <col min="11" max="11" width="10.140625" bestFit="1" customWidth="1"/>
    <col min="12" max="13" width="11.7109375" bestFit="1" customWidth="1"/>
    <col min="14" max="15" width="10.140625" bestFit="1" customWidth="1"/>
    <col min="16" max="16" width="11.7109375" bestFit="1" customWidth="1"/>
    <col min="17" max="18" width="10.5703125" bestFit="1" customWidth="1"/>
    <col min="19" max="19" width="11" bestFit="1" customWidth="1"/>
    <col min="20" max="20" width="12.140625" bestFit="1" customWidth="1"/>
    <col min="23" max="23" width="18.7109375" style="7" bestFit="1" customWidth="1"/>
    <col min="25" max="25" width="9.140625" style="15"/>
    <col min="27" max="27" width="69.28515625" customWidth="1"/>
  </cols>
  <sheetData>
    <row r="1" spans="2:27" ht="18.75">
      <c r="B1" s="6" t="s">
        <v>0</v>
      </c>
      <c r="Y1" s="8" t="s">
        <v>1</v>
      </c>
      <c r="AA1" s="9" t="s">
        <v>2</v>
      </c>
    </row>
    <row r="2" spans="2:27"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W2" s="8"/>
      <c r="Y2" s="8" t="s">
        <v>3</v>
      </c>
    </row>
    <row r="3" spans="2:27" ht="15.75" thickBot="1"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W3" s="8"/>
      <c r="Y3" s="8"/>
    </row>
    <row r="4" spans="2:27" ht="30" customHeight="1">
      <c r="B4" s="11" t="s">
        <v>4</v>
      </c>
      <c r="C4" s="12"/>
      <c r="D4" s="12"/>
      <c r="E4" s="12"/>
      <c r="F4" s="77" t="s">
        <v>5</v>
      </c>
      <c r="G4" s="77"/>
      <c r="H4" s="77"/>
      <c r="I4" s="13" t="s">
        <v>6</v>
      </c>
      <c r="J4" s="78" t="s">
        <v>7</v>
      </c>
      <c r="K4" s="78"/>
      <c r="L4" s="78"/>
      <c r="M4" s="78"/>
      <c r="N4" s="78"/>
      <c r="O4" s="78"/>
      <c r="P4" s="78"/>
      <c r="Q4" s="78"/>
      <c r="R4" s="78"/>
      <c r="S4" s="13" t="s">
        <v>8</v>
      </c>
      <c r="T4" s="13" t="s">
        <v>9</v>
      </c>
      <c r="U4" s="13"/>
      <c r="V4" s="12"/>
      <c r="W4" s="14" t="s">
        <v>10</v>
      </c>
    </row>
    <row r="5" spans="2:27">
      <c r="B5" s="16"/>
      <c r="F5" s="17">
        <v>0.65</v>
      </c>
      <c r="G5" s="17">
        <v>0.25</v>
      </c>
      <c r="H5" s="17">
        <v>0.1</v>
      </c>
      <c r="J5" s="10" t="s">
        <v>11</v>
      </c>
      <c r="K5" s="10" t="s">
        <v>12</v>
      </c>
      <c r="L5" s="10" t="s">
        <v>13</v>
      </c>
      <c r="M5" s="10" t="s">
        <v>14</v>
      </c>
      <c r="N5" s="10" t="s">
        <v>15</v>
      </c>
      <c r="O5" s="10" t="s">
        <v>16</v>
      </c>
      <c r="P5" s="10" t="s">
        <v>17</v>
      </c>
      <c r="Q5" s="10" t="s">
        <v>18</v>
      </c>
      <c r="R5" s="10" t="s">
        <v>19</v>
      </c>
      <c r="S5" s="10" t="s">
        <v>20</v>
      </c>
      <c r="T5" s="10"/>
      <c r="U5" s="10"/>
      <c r="W5" s="18"/>
    </row>
    <row r="6" spans="2:27">
      <c r="B6" s="19" t="s">
        <v>21</v>
      </c>
      <c r="C6" s="20"/>
      <c r="D6" s="20"/>
      <c r="E6" s="20"/>
      <c r="F6" s="21">
        <f>30000*0.65</f>
        <v>19500</v>
      </c>
      <c r="G6" s="21">
        <f>30000*0.25</f>
        <v>7500</v>
      </c>
      <c r="H6" s="21">
        <f>30000*0.1</f>
        <v>3000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>
        <f>SUM(F6:S6)</f>
        <v>30000</v>
      </c>
      <c r="U6" s="23"/>
      <c r="V6" s="20"/>
      <c r="W6" s="24">
        <v>30000</v>
      </c>
    </row>
    <row r="7" spans="2:27">
      <c r="B7" s="25"/>
      <c r="J7" s="15"/>
      <c r="K7" s="15"/>
      <c r="L7" s="15"/>
      <c r="M7" s="15"/>
      <c r="N7" s="15"/>
      <c r="O7" s="15"/>
      <c r="P7" s="15"/>
      <c r="Q7" s="15"/>
      <c r="R7" s="15"/>
      <c r="S7" s="15"/>
      <c r="T7" s="10"/>
      <c r="U7" s="10"/>
      <c r="W7" s="26"/>
    </row>
    <row r="8" spans="2:27" ht="15.75" thickBot="1">
      <c r="B8" s="27" t="s">
        <v>22</v>
      </c>
      <c r="C8" s="28"/>
      <c r="D8" s="28"/>
      <c r="E8" s="28"/>
      <c r="F8" s="28"/>
      <c r="G8" s="28"/>
      <c r="H8" s="28"/>
      <c r="I8" s="29">
        <v>20000</v>
      </c>
      <c r="J8" s="29"/>
      <c r="K8" s="29">
        <f>27000/9</f>
        <v>3000</v>
      </c>
      <c r="L8" s="29">
        <f t="shared" ref="L8:R8" si="0">27000/9</f>
        <v>3000</v>
      </c>
      <c r="M8" s="29">
        <f t="shared" si="0"/>
        <v>3000</v>
      </c>
      <c r="N8" s="29">
        <f t="shared" si="0"/>
        <v>3000</v>
      </c>
      <c r="O8" s="29">
        <f t="shared" si="0"/>
        <v>3000</v>
      </c>
      <c r="P8" s="29">
        <f t="shared" si="0"/>
        <v>3000</v>
      </c>
      <c r="Q8" s="29">
        <f t="shared" si="0"/>
        <v>3000</v>
      </c>
      <c r="R8" s="29">
        <f t="shared" si="0"/>
        <v>3000</v>
      </c>
      <c r="S8" s="29">
        <f>(27000/9)+7900</f>
        <v>10900</v>
      </c>
      <c r="T8" s="30">
        <f>SUM(F8:S8)</f>
        <v>54900</v>
      </c>
      <c r="U8" s="31"/>
      <c r="V8" s="28"/>
      <c r="W8" s="32">
        <v>54900</v>
      </c>
    </row>
    <row r="9" spans="2:27" ht="15.75" thickBot="1">
      <c r="B9" s="33"/>
      <c r="C9" s="34"/>
      <c r="D9" s="34"/>
      <c r="E9" s="34"/>
      <c r="F9" s="34"/>
      <c r="G9" s="34"/>
      <c r="H9" s="34"/>
      <c r="I9" s="3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4"/>
      <c r="W9" s="36"/>
    </row>
    <row r="10" spans="2:27" ht="15.75" thickBot="1"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W10" s="37"/>
    </row>
    <row r="11" spans="2:27">
      <c r="B11" s="11" t="s">
        <v>23</v>
      </c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2"/>
      <c r="W11" s="38"/>
    </row>
    <row r="12" spans="2:27">
      <c r="B12" s="25"/>
      <c r="F12" s="76" t="s">
        <v>6</v>
      </c>
      <c r="G12" s="76"/>
      <c r="H12" s="76"/>
      <c r="I12" s="3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 t="s">
        <v>9</v>
      </c>
      <c r="U12" s="10"/>
      <c r="W12" s="18" t="s">
        <v>10</v>
      </c>
    </row>
    <row r="13" spans="2:27">
      <c r="B13" s="25"/>
      <c r="F13" s="17">
        <v>0.65</v>
      </c>
      <c r="G13" s="17">
        <v>0.25</v>
      </c>
      <c r="H13" s="17">
        <v>0.1</v>
      </c>
      <c r="I13" s="17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W13" s="26"/>
    </row>
    <row r="14" spans="2:27">
      <c r="B14" s="40" t="s">
        <v>24</v>
      </c>
      <c r="C14" s="20"/>
      <c r="D14" s="20"/>
      <c r="E14" s="20"/>
      <c r="F14" s="20"/>
      <c r="G14" s="20"/>
      <c r="H14" s="20"/>
      <c r="I14" s="71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23"/>
      <c r="U14" s="23"/>
      <c r="V14" s="20"/>
      <c r="W14" s="24"/>
    </row>
    <row r="15" spans="2:27">
      <c r="B15" s="40"/>
      <c r="C15" s="20"/>
      <c r="D15" s="20"/>
      <c r="E15" s="20"/>
      <c r="F15" s="20"/>
      <c r="G15" s="20"/>
      <c r="H15" s="20"/>
      <c r="I15" s="71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23"/>
      <c r="U15" s="23"/>
      <c r="V15" s="20"/>
      <c r="W15" s="24"/>
    </row>
    <row r="16" spans="2:27">
      <c r="B16" s="41" t="s">
        <v>25</v>
      </c>
      <c r="C16" s="20"/>
      <c r="D16" s="20"/>
      <c r="E16" s="20"/>
      <c r="F16" s="20"/>
      <c r="G16" s="20"/>
      <c r="H16" s="20"/>
      <c r="I16" s="71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22"/>
      <c r="U16" s="23"/>
      <c r="V16" s="20"/>
      <c r="W16" s="24"/>
    </row>
    <row r="17" spans="2:23">
      <c r="B17" s="3" t="s">
        <v>26</v>
      </c>
      <c r="C17" s="20"/>
      <c r="D17" s="20"/>
      <c r="E17" s="20"/>
      <c r="F17" s="69"/>
      <c r="G17" s="69"/>
      <c r="H17" s="69"/>
      <c r="I17" s="71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22">
        <f>SUM(F17:H17)</f>
        <v>0</v>
      </c>
      <c r="U17" s="23"/>
      <c r="V17" s="20"/>
      <c r="W17" s="24"/>
    </row>
    <row r="18" spans="2:23">
      <c r="B18" s="3" t="s">
        <v>27</v>
      </c>
      <c r="C18" s="20"/>
      <c r="D18" s="20"/>
      <c r="E18" s="20"/>
      <c r="F18" s="69"/>
      <c r="G18" s="69"/>
      <c r="H18" s="69"/>
      <c r="I18" s="71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22">
        <f t="shared" ref="T18:T19" si="1">SUM(F18:H18)</f>
        <v>0</v>
      </c>
      <c r="U18" s="23"/>
      <c r="V18" s="20"/>
      <c r="W18" s="24"/>
    </row>
    <row r="19" spans="2:23">
      <c r="B19" s="3" t="s">
        <v>28</v>
      </c>
      <c r="C19" s="20"/>
      <c r="D19" s="20"/>
      <c r="E19" s="20"/>
      <c r="F19" s="69"/>
      <c r="G19" s="69"/>
      <c r="H19" s="69"/>
      <c r="I19" s="71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22">
        <f t="shared" si="1"/>
        <v>0</v>
      </c>
      <c r="U19" s="23"/>
      <c r="V19" s="20"/>
      <c r="W19" s="24"/>
    </row>
    <row r="20" spans="2:23">
      <c r="B20" s="41" t="s">
        <v>29</v>
      </c>
      <c r="C20" s="20"/>
      <c r="D20" s="20"/>
      <c r="E20" s="20"/>
      <c r="F20" s="21"/>
      <c r="G20" s="21"/>
      <c r="H20" s="21"/>
      <c r="I20" s="71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22"/>
      <c r="U20" s="43"/>
      <c r="V20" s="20"/>
      <c r="W20" s="44"/>
    </row>
    <row r="21" spans="2:23">
      <c r="B21" s="3" t="s">
        <v>30</v>
      </c>
      <c r="C21" s="20"/>
      <c r="D21" s="20"/>
      <c r="E21" s="20"/>
      <c r="F21" s="69"/>
      <c r="G21" s="69"/>
      <c r="H21" s="69"/>
      <c r="I21" s="71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22">
        <f>SUM(F21:H21)</f>
        <v>0</v>
      </c>
      <c r="U21" s="43"/>
      <c r="V21" s="20"/>
      <c r="W21" s="44"/>
    </row>
    <row r="22" spans="2:23">
      <c r="B22" s="3" t="s">
        <v>31</v>
      </c>
      <c r="C22" s="20"/>
      <c r="D22" s="20"/>
      <c r="E22" s="20"/>
      <c r="F22" s="69"/>
      <c r="G22" s="69"/>
      <c r="H22" s="69"/>
      <c r="I22" s="71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22">
        <f t="shared" ref="T22:T23" si="2">SUM(F22:H22)</f>
        <v>0</v>
      </c>
      <c r="U22" s="43"/>
      <c r="V22" s="20"/>
      <c r="W22" s="44"/>
    </row>
    <row r="23" spans="2:23">
      <c r="B23" s="3" t="s">
        <v>32</v>
      </c>
      <c r="C23" s="20"/>
      <c r="D23" s="20"/>
      <c r="E23" s="20"/>
      <c r="F23" s="69"/>
      <c r="G23" s="69"/>
      <c r="H23" s="69"/>
      <c r="I23" s="71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22">
        <f t="shared" si="2"/>
        <v>0</v>
      </c>
      <c r="U23" s="43"/>
      <c r="V23" s="20"/>
      <c r="W23" s="44"/>
    </row>
    <row r="24" spans="2:23">
      <c r="B24" s="42"/>
      <c r="C24" s="20"/>
      <c r="D24" s="20"/>
      <c r="E24" s="20"/>
      <c r="F24" s="21"/>
      <c r="G24" s="21"/>
      <c r="H24" s="21"/>
      <c r="I24" s="71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22"/>
      <c r="U24" s="43"/>
      <c r="V24" s="20"/>
      <c r="W24" s="44"/>
    </row>
    <row r="25" spans="2:23">
      <c r="B25" s="41" t="s">
        <v>33</v>
      </c>
      <c r="C25" s="20"/>
      <c r="D25" s="20"/>
      <c r="E25" s="20"/>
      <c r="F25" s="21"/>
      <c r="G25" s="21"/>
      <c r="H25" s="21"/>
      <c r="I25" s="71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22"/>
      <c r="U25" s="43"/>
      <c r="V25" s="20"/>
      <c r="W25" s="44"/>
    </row>
    <row r="26" spans="2:23">
      <c r="B26" s="3" t="s">
        <v>34</v>
      </c>
      <c r="C26" s="20"/>
      <c r="D26" s="20"/>
      <c r="E26" s="20"/>
      <c r="F26" s="69"/>
      <c r="G26" s="69"/>
      <c r="H26" s="69"/>
      <c r="I26" s="71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22">
        <f>SUM(F26:H26)</f>
        <v>0</v>
      </c>
      <c r="U26" s="43"/>
      <c r="V26" s="20"/>
      <c r="W26" s="44"/>
    </row>
    <row r="27" spans="2:23">
      <c r="B27" s="3" t="s">
        <v>35</v>
      </c>
      <c r="C27" s="20"/>
      <c r="D27" s="20"/>
      <c r="E27" s="20"/>
      <c r="F27" s="69"/>
      <c r="G27" s="69"/>
      <c r="H27" s="69"/>
      <c r="I27" s="71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22">
        <f t="shared" ref="T27:T31" si="3">SUM(F27:H27)</f>
        <v>0</v>
      </c>
      <c r="U27" s="43"/>
      <c r="V27" s="20"/>
      <c r="W27" s="44"/>
    </row>
    <row r="28" spans="2:23">
      <c r="B28" s="3" t="s">
        <v>36</v>
      </c>
      <c r="C28" s="20"/>
      <c r="D28" s="20"/>
      <c r="E28" s="20"/>
      <c r="F28" s="69"/>
      <c r="G28" s="69"/>
      <c r="H28" s="69"/>
      <c r="I28" s="71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22">
        <f t="shared" si="3"/>
        <v>0</v>
      </c>
      <c r="U28" s="43"/>
      <c r="V28" s="20"/>
      <c r="W28" s="44"/>
    </row>
    <row r="29" spans="2:23">
      <c r="B29" s="3" t="s">
        <v>37</v>
      </c>
      <c r="C29" s="20"/>
      <c r="D29" s="20"/>
      <c r="E29" s="20"/>
      <c r="F29" s="69"/>
      <c r="G29" s="69"/>
      <c r="H29" s="69"/>
      <c r="I29" s="71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22">
        <f>SUM(F29:H29)</f>
        <v>0</v>
      </c>
      <c r="U29" s="43"/>
      <c r="V29" s="20"/>
      <c r="W29" s="44"/>
    </row>
    <row r="30" spans="2:23">
      <c r="B30" s="3" t="s">
        <v>38</v>
      </c>
      <c r="C30" s="20"/>
      <c r="D30" s="20"/>
      <c r="E30" s="20"/>
      <c r="F30" s="69"/>
      <c r="G30" s="69"/>
      <c r="H30" s="69"/>
      <c r="I30" s="71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22">
        <f t="shared" si="3"/>
        <v>0</v>
      </c>
      <c r="U30" s="43"/>
      <c r="V30" s="20"/>
      <c r="W30" s="44"/>
    </row>
    <row r="31" spans="2:23">
      <c r="B31" s="3" t="s">
        <v>39</v>
      </c>
      <c r="C31" s="20"/>
      <c r="D31" s="20"/>
      <c r="E31" s="20"/>
      <c r="F31" s="69"/>
      <c r="G31" s="69"/>
      <c r="H31" s="69"/>
      <c r="I31" s="71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22">
        <f t="shared" si="3"/>
        <v>0</v>
      </c>
      <c r="U31" s="43"/>
      <c r="V31" s="20"/>
      <c r="W31" s="44"/>
    </row>
    <row r="32" spans="2:23">
      <c r="B32" s="42"/>
      <c r="C32" s="20"/>
      <c r="D32" s="20"/>
      <c r="E32" s="20"/>
      <c r="F32" s="21"/>
      <c r="G32" s="21"/>
      <c r="H32" s="21"/>
      <c r="I32" s="71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22"/>
      <c r="U32" s="43"/>
      <c r="V32" s="20"/>
      <c r="W32" s="44"/>
    </row>
    <row r="33" spans="2:25">
      <c r="B33" s="41" t="s">
        <v>40</v>
      </c>
      <c r="C33" s="20"/>
      <c r="D33" s="20"/>
      <c r="E33" s="20"/>
      <c r="F33" s="69"/>
      <c r="G33" s="69"/>
      <c r="H33" s="69"/>
      <c r="I33" s="71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22">
        <f>SUM(F33:H33)</f>
        <v>0</v>
      </c>
      <c r="U33" s="43"/>
      <c r="V33" s="20"/>
      <c r="W33" s="44"/>
    </row>
    <row r="34" spans="2:25">
      <c r="B34" s="41" t="s">
        <v>41</v>
      </c>
      <c r="C34" s="20"/>
      <c r="D34" s="20"/>
      <c r="E34" s="20"/>
      <c r="F34" s="69"/>
      <c r="G34" s="69"/>
      <c r="H34" s="69"/>
      <c r="I34" s="71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22">
        <f t="shared" ref="T34:T43" si="4">SUM(F34:H34)</f>
        <v>0</v>
      </c>
      <c r="U34" s="43"/>
      <c r="V34" s="20"/>
      <c r="W34" s="44"/>
    </row>
    <row r="35" spans="2:25">
      <c r="B35" s="41" t="s">
        <v>42</v>
      </c>
      <c r="C35" s="20"/>
      <c r="D35" s="20"/>
      <c r="E35" s="20"/>
      <c r="F35" s="69"/>
      <c r="G35" s="69"/>
      <c r="H35" s="69"/>
      <c r="I35" s="71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22">
        <f t="shared" si="4"/>
        <v>0</v>
      </c>
      <c r="U35" s="43"/>
      <c r="V35" s="20"/>
      <c r="W35" s="44"/>
    </row>
    <row r="36" spans="2:25">
      <c r="B36" s="2" t="s">
        <v>43</v>
      </c>
      <c r="C36" s="20"/>
      <c r="D36" s="20"/>
      <c r="E36" s="20"/>
      <c r="F36" s="69"/>
      <c r="G36" s="69"/>
      <c r="H36" s="69"/>
      <c r="I36" s="71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22">
        <f>SUM(F36:H36)</f>
        <v>0</v>
      </c>
      <c r="U36" s="43"/>
      <c r="V36" s="20"/>
      <c r="W36" s="44"/>
    </row>
    <row r="37" spans="2:25">
      <c r="B37" s="2" t="s">
        <v>43</v>
      </c>
      <c r="C37" s="20"/>
      <c r="D37" s="20"/>
      <c r="E37" s="20"/>
      <c r="F37" s="69"/>
      <c r="G37" s="69"/>
      <c r="H37" s="69"/>
      <c r="I37" s="71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22">
        <f t="shared" si="4"/>
        <v>0</v>
      </c>
      <c r="U37" s="43"/>
      <c r="V37" s="20"/>
      <c r="W37" s="44"/>
    </row>
    <row r="38" spans="2:25">
      <c r="B38" s="2" t="s">
        <v>43</v>
      </c>
      <c r="C38" s="20"/>
      <c r="D38" s="20"/>
      <c r="E38" s="20"/>
      <c r="F38" s="69"/>
      <c r="G38" s="69"/>
      <c r="H38" s="69"/>
      <c r="I38" s="71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22">
        <f t="shared" si="4"/>
        <v>0</v>
      </c>
      <c r="U38" s="43"/>
      <c r="V38" s="20"/>
      <c r="W38" s="44"/>
    </row>
    <row r="39" spans="2:25">
      <c r="B39" s="2" t="s">
        <v>43</v>
      </c>
      <c r="C39" s="20"/>
      <c r="D39" s="20"/>
      <c r="E39" s="20"/>
      <c r="F39" s="69"/>
      <c r="G39" s="69"/>
      <c r="H39" s="69"/>
      <c r="I39" s="71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22">
        <f t="shared" si="4"/>
        <v>0</v>
      </c>
      <c r="U39" s="43"/>
      <c r="V39" s="20"/>
      <c r="W39" s="44"/>
    </row>
    <row r="40" spans="2:25">
      <c r="B40" s="2" t="s">
        <v>43</v>
      </c>
      <c r="C40" s="20"/>
      <c r="D40" s="20"/>
      <c r="E40" s="20"/>
      <c r="F40" s="69"/>
      <c r="G40" s="69"/>
      <c r="H40" s="69"/>
      <c r="I40" s="71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22">
        <f t="shared" si="4"/>
        <v>0</v>
      </c>
      <c r="U40" s="43"/>
      <c r="V40" s="20"/>
      <c r="W40" s="44"/>
    </row>
    <row r="41" spans="2:25">
      <c r="B41" s="2" t="s">
        <v>43</v>
      </c>
      <c r="C41" s="20"/>
      <c r="D41" s="20"/>
      <c r="E41" s="20"/>
      <c r="F41" s="69"/>
      <c r="G41" s="69"/>
      <c r="H41" s="69"/>
      <c r="I41" s="71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22">
        <f t="shared" si="4"/>
        <v>0</v>
      </c>
      <c r="U41" s="43"/>
      <c r="V41" s="20"/>
      <c r="W41" s="44"/>
    </row>
    <row r="42" spans="2:25">
      <c r="B42" s="2" t="s">
        <v>43</v>
      </c>
      <c r="C42" s="20"/>
      <c r="D42" s="20"/>
      <c r="E42" s="20"/>
      <c r="F42" s="69"/>
      <c r="G42" s="69"/>
      <c r="H42" s="69"/>
      <c r="I42" s="71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22">
        <f t="shared" si="4"/>
        <v>0</v>
      </c>
      <c r="U42" s="43"/>
      <c r="V42" s="20"/>
      <c r="W42" s="44"/>
    </row>
    <row r="43" spans="2:25">
      <c r="B43" s="2" t="s">
        <v>43</v>
      </c>
      <c r="C43" s="20"/>
      <c r="D43" s="20"/>
      <c r="E43" s="20"/>
      <c r="F43" s="69"/>
      <c r="G43" s="69"/>
      <c r="H43" s="69"/>
      <c r="I43" s="71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22">
        <f t="shared" si="4"/>
        <v>0</v>
      </c>
      <c r="U43" s="43"/>
      <c r="V43" s="20"/>
      <c r="W43" s="44"/>
    </row>
    <row r="44" spans="2:25">
      <c r="B44" s="41" t="s">
        <v>44</v>
      </c>
      <c r="C44" s="20"/>
      <c r="D44" s="20"/>
      <c r="E44" s="20"/>
      <c r="F44" s="69"/>
      <c r="G44" s="69"/>
      <c r="H44" s="69"/>
      <c r="I44" s="71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22">
        <f>SUM(F44:H44)</f>
        <v>0</v>
      </c>
      <c r="U44" s="43"/>
      <c r="V44" s="20"/>
      <c r="W44" s="44"/>
    </row>
    <row r="45" spans="2:25">
      <c r="B45" s="41"/>
      <c r="C45" s="20"/>
      <c r="D45" s="20"/>
      <c r="E45" s="20"/>
      <c r="F45" s="20"/>
      <c r="G45" s="20"/>
      <c r="H45" s="20"/>
      <c r="I45" s="71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43"/>
      <c r="U45" s="43"/>
      <c r="V45" s="20"/>
      <c r="W45" s="44"/>
    </row>
    <row r="46" spans="2:25">
      <c r="B46" s="41"/>
      <c r="C46" s="20"/>
      <c r="D46" s="20"/>
      <c r="E46" s="20"/>
      <c r="F46" s="45">
        <f t="shared" ref="F46:H46" si="5">SUM(F14:F45)</f>
        <v>0</v>
      </c>
      <c r="G46" s="45">
        <f t="shared" si="5"/>
        <v>0</v>
      </c>
      <c r="H46" s="45">
        <f t="shared" si="5"/>
        <v>0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45">
        <f>SUM(T14:T45)</f>
        <v>0</v>
      </c>
      <c r="U46" s="46"/>
      <c r="V46" s="20"/>
      <c r="W46" s="47">
        <v>30000</v>
      </c>
      <c r="Y46" s="15" t="str">
        <f t="shared" ref="Y46" si="6">IF(T46=W46,"Yes","No")</f>
        <v>No</v>
      </c>
    </row>
    <row r="47" spans="2:25">
      <c r="B47" s="41"/>
      <c r="C47" s="20"/>
      <c r="D47" s="20"/>
      <c r="E47" s="20"/>
      <c r="F47" s="20"/>
      <c r="G47" s="20"/>
      <c r="H47" s="20"/>
      <c r="I47" s="2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46"/>
      <c r="V47" s="20"/>
      <c r="W47" s="24"/>
    </row>
    <row r="48" spans="2:25">
      <c r="B48" s="48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50"/>
      <c r="W48" s="26"/>
    </row>
    <row r="49" spans="2:27">
      <c r="B49" s="51"/>
      <c r="C49" s="52"/>
      <c r="D49" s="52"/>
      <c r="E49" s="52"/>
      <c r="F49" s="52"/>
      <c r="G49" s="52"/>
      <c r="H49" s="52"/>
      <c r="I49" s="53" t="s">
        <v>6</v>
      </c>
      <c r="J49" s="79" t="s">
        <v>7</v>
      </c>
      <c r="K49" s="79"/>
      <c r="L49" s="79"/>
      <c r="M49" s="79"/>
      <c r="N49" s="79"/>
      <c r="O49" s="79"/>
      <c r="P49" s="79"/>
      <c r="Q49" s="79"/>
      <c r="R49" s="79"/>
      <c r="S49" s="54" t="s">
        <v>8</v>
      </c>
      <c r="T49" s="54"/>
      <c r="U49" s="55"/>
      <c r="V49" s="52"/>
      <c r="W49" s="56"/>
    </row>
    <row r="50" spans="2:27">
      <c r="B50" s="57"/>
      <c r="C50" s="52"/>
      <c r="D50" s="52"/>
      <c r="E50" s="53"/>
      <c r="F50" s="70"/>
      <c r="G50" s="70"/>
      <c r="H50" s="70"/>
      <c r="I50" s="52"/>
      <c r="J50" s="53" t="s">
        <v>11</v>
      </c>
      <c r="K50" s="53" t="s">
        <v>12</v>
      </c>
      <c r="L50" s="53" t="s">
        <v>13</v>
      </c>
      <c r="M50" s="53" t="s">
        <v>14</v>
      </c>
      <c r="N50" s="53" t="s">
        <v>15</v>
      </c>
      <c r="O50" s="53" t="s">
        <v>16</v>
      </c>
      <c r="P50" s="53" t="s">
        <v>17</v>
      </c>
      <c r="Q50" s="53" t="s">
        <v>18</v>
      </c>
      <c r="R50" s="53" t="s">
        <v>19</v>
      </c>
      <c r="S50" s="53" t="s">
        <v>20</v>
      </c>
      <c r="T50" s="53"/>
      <c r="U50" s="53"/>
      <c r="V50" s="52"/>
      <c r="W50" s="56"/>
    </row>
    <row r="51" spans="2:27">
      <c r="B51" s="58" t="s">
        <v>45</v>
      </c>
      <c r="C51" s="52"/>
      <c r="D51" s="52"/>
      <c r="E51" s="52"/>
      <c r="F51" s="71"/>
      <c r="G51" s="71"/>
      <c r="H51" s="71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2"/>
      <c r="U51" s="52"/>
      <c r="V51" s="52"/>
      <c r="W51" s="59"/>
    </row>
    <row r="52" spans="2:27">
      <c r="B52" s="58"/>
      <c r="C52" s="52"/>
      <c r="D52" s="52"/>
      <c r="E52" s="52"/>
      <c r="F52" s="71"/>
      <c r="G52" s="71"/>
      <c r="H52" s="71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2"/>
      <c r="U52" s="52"/>
      <c r="V52" s="52"/>
      <c r="W52" s="59"/>
    </row>
    <row r="53" spans="2:27">
      <c r="B53" s="58" t="s">
        <v>46</v>
      </c>
      <c r="C53" s="52"/>
      <c r="D53" s="52"/>
      <c r="E53" s="52"/>
      <c r="F53" s="71"/>
      <c r="G53" s="71"/>
      <c r="H53" s="71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2"/>
      <c r="U53" s="52"/>
      <c r="V53" s="52"/>
      <c r="W53" s="59"/>
    </row>
    <row r="54" spans="2:27">
      <c r="B54" s="51" t="s">
        <v>47</v>
      </c>
      <c r="C54" s="52"/>
      <c r="D54" s="52"/>
      <c r="E54" s="52"/>
      <c r="F54" s="71"/>
      <c r="G54" s="71"/>
      <c r="H54" s="7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54">
        <f>SUM(I54:S54)</f>
        <v>0</v>
      </c>
      <c r="U54" s="52"/>
      <c r="V54" s="52"/>
      <c r="W54" s="60">
        <v>24300</v>
      </c>
      <c r="Y54" s="15" t="str">
        <f t="shared" ref="Y54" si="7">IF(T54=W54,"Yes","No")</f>
        <v>No</v>
      </c>
      <c r="AA54" s="61" t="s">
        <v>48</v>
      </c>
    </row>
    <row r="55" spans="2:27">
      <c r="B55" s="51"/>
      <c r="C55" s="52"/>
      <c r="D55" s="52"/>
      <c r="E55" s="52"/>
      <c r="F55" s="71"/>
      <c r="G55" s="71"/>
      <c r="H55" s="7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4"/>
      <c r="U55" s="52"/>
      <c r="V55" s="52"/>
      <c r="W55" s="60"/>
    </row>
    <row r="56" spans="2:27">
      <c r="B56" s="58" t="s">
        <v>49</v>
      </c>
      <c r="C56" s="52"/>
      <c r="D56" s="52"/>
      <c r="E56" s="52"/>
      <c r="F56" s="71"/>
      <c r="G56" s="71"/>
      <c r="H56" s="7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4"/>
      <c r="U56" s="52"/>
      <c r="V56" s="52"/>
      <c r="W56" s="60">
        <v>28800</v>
      </c>
      <c r="AA56" t="s">
        <v>50</v>
      </c>
    </row>
    <row r="57" spans="2:27">
      <c r="B57" s="51" t="s">
        <v>41</v>
      </c>
      <c r="C57" s="52"/>
      <c r="D57" s="52"/>
      <c r="E57" s="52"/>
      <c r="F57" s="71"/>
      <c r="G57" s="71"/>
      <c r="H57" s="7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54">
        <f>SUM(I57:S57)</f>
        <v>0</v>
      </c>
      <c r="U57" s="52"/>
      <c r="V57" s="52"/>
      <c r="W57" s="59"/>
    </row>
    <row r="58" spans="2:27">
      <c r="B58" s="51" t="s">
        <v>51</v>
      </c>
      <c r="C58" s="52"/>
      <c r="D58" s="52"/>
      <c r="E58" s="52"/>
      <c r="F58" s="71"/>
      <c r="G58" s="71"/>
      <c r="H58" s="7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54">
        <f t="shared" ref="T58:T68" si="8">SUM(I58:S58)</f>
        <v>0</v>
      </c>
      <c r="U58" s="52"/>
      <c r="V58" s="52"/>
      <c r="W58" s="59"/>
    </row>
    <row r="59" spans="2:27">
      <c r="B59" s="51" t="s">
        <v>52</v>
      </c>
      <c r="C59" s="52"/>
      <c r="D59" s="52"/>
      <c r="E59" s="52"/>
      <c r="F59" s="71"/>
      <c r="G59" s="71"/>
      <c r="H59" s="7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54">
        <f t="shared" si="8"/>
        <v>0</v>
      </c>
      <c r="U59" s="52"/>
      <c r="V59" s="52"/>
      <c r="W59" s="59"/>
    </row>
    <row r="60" spans="2:27">
      <c r="B60" s="51" t="s">
        <v>53</v>
      </c>
      <c r="C60" s="52"/>
      <c r="D60" s="52"/>
      <c r="E60" s="52"/>
      <c r="F60" s="71"/>
      <c r="G60" s="71"/>
      <c r="H60" s="7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54">
        <f t="shared" si="8"/>
        <v>0</v>
      </c>
      <c r="U60" s="52"/>
      <c r="V60" s="52"/>
      <c r="W60" s="59"/>
    </row>
    <row r="61" spans="2:27">
      <c r="B61" s="4" t="s">
        <v>43</v>
      </c>
      <c r="C61" s="52"/>
      <c r="D61" s="52"/>
      <c r="E61" s="52"/>
      <c r="F61" s="71"/>
      <c r="G61" s="71"/>
      <c r="H61" s="7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54">
        <f t="shared" si="8"/>
        <v>0</v>
      </c>
      <c r="U61" s="52"/>
      <c r="V61" s="52"/>
      <c r="W61" s="59"/>
    </row>
    <row r="62" spans="2:27">
      <c r="B62" s="4" t="s">
        <v>43</v>
      </c>
      <c r="C62" s="52"/>
      <c r="D62" s="52"/>
      <c r="E62" s="52"/>
      <c r="F62" s="71"/>
      <c r="G62" s="71"/>
      <c r="H62" s="7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54">
        <f t="shared" si="8"/>
        <v>0</v>
      </c>
      <c r="U62" s="52"/>
      <c r="V62" s="52"/>
      <c r="W62" s="59"/>
    </row>
    <row r="63" spans="2:27">
      <c r="B63" s="4" t="s">
        <v>43</v>
      </c>
      <c r="C63" s="52"/>
      <c r="D63" s="52"/>
      <c r="E63" s="52"/>
      <c r="F63" s="71"/>
      <c r="G63" s="71"/>
      <c r="H63" s="7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54">
        <f t="shared" si="8"/>
        <v>0</v>
      </c>
      <c r="U63" s="52"/>
      <c r="V63" s="52"/>
      <c r="W63" s="59"/>
    </row>
    <row r="64" spans="2:27">
      <c r="B64" s="4" t="s">
        <v>43</v>
      </c>
      <c r="C64" s="52"/>
      <c r="D64" s="52"/>
      <c r="E64" s="52"/>
      <c r="F64" s="71"/>
      <c r="G64" s="71"/>
      <c r="H64" s="7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54">
        <f t="shared" si="8"/>
        <v>0</v>
      </c>
      <c r="U64" s="52"/>
      <c r="V64" s="52"/>
      <c r="W64" s="59"/>
    </row>
    <row r="65" spans="2:23">
      <c r="B65" s="4" t="s">
        <v>43</v>
      </c>
      <c r="C65" s="52"/>
      <c r="D65" s="52"/>
      <c r="E65" s="52"/>
      <c r="F65" s="71"/>
      <c r="G65" s="71"/>
      <c r="H65" s="7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54">
        <f t="shared" si="8"/>
        <v>0</v>
      </c>
      <c r="U65" s="52"/>
      <c r="V65" s="52"/>
      <c r="W65" s="59"/>
    </row>
    <row r="66" spans="2:23">
      <c r="B66" s="4" t="s">
        <v>43</v>
      </c>
      <c r="C66" s="52"/>
      <c r="D66" s="52"/>
      <c r="E66" s="52"/>
      <c r="F66" s="71"/>
      <c r="G66" s="71"/>
      <c r="H66" s="7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54">
        <f t="shared" si="8"/>
        <v>0</v>
      </c>
      <c r="U66" s="52"/>
      <c r="V66" s="52"/>
      <c r="W66" s="59"/>
    </row>
    <row r="67" spans="2:23">
      <c r="B67" s="4" t="s">
        <v>43</v>
      </c>
      <c r="C67" s="52"/>
      <c r="D67" s="52"/>
      <c r="E67" s="52"/>
      <c r="F67" s="71"/>
      <c r="G67" s="71"/>
      <c r="H67" s="7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4">
        <f t="shared" si="8"/>
        <v>0</v>
      </c>
      <c r="U67" s="52"/>
      <c r="V67" s="52"/>
      <c r="W67" s="59"/>
    </row>
    <row r="68" spans="2:23">
      <c r="B68" s="4" t="s">
        <v>43</v>
      </c>
      <c r="C68" s="52"/>
      <c r="D68" s="52"/>
      <c r="E68" s="52"/>
      <c r="F68" s="71"/>
      <c r="G68" s="71"/>
      <c r="H68" s="7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4">
        <f t="shared" si="8"/>
        <v>0</v>
      </c>
      <c r="U68" s="52"/>
      <c r="V68" s="52"/>
      <c r="W68" s="59"/>
    </row>
    <row r="69" spans="2:23">
      <c r="B69" s="51"/>
      <c r="C69" s="52"/>
      <c r="D69" s="52"/>
      <c r="E69" s="52"/>
      <c r="F69" s="71"/>
      <c r="G69" s="71"/>
      <c r="H69" s="7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4"/>
      <c r="U69" s="52"/>
      <c r="V69" s="52"/>
      <c r="W69" s="59"/>
    </row>
    <row r="70" spans="2:23">
      <c r="B70" s="58" t="s">
        <v>54</v>
      </c>
      <c r="C70" s="52"/>
      <c r="D70" s="52"/>
      <c r="E70" s="52"/>
      <c r="F70" s="71"/>
      <c r="G70" s="71"/>
      <c r="H70" s="7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4"/>
      <c r="U70" s="52"/>
      <c r="V70" s="52"/>
      <c r="W70" s="60">
        <v>1800</v>
      </c>
    </row>
    <row r="71" spans="2:23">
      <c r="B71" s="51" t="s">
        <v>55</v>
      </c>
      <c r="C71" s="52"/>
      <c r="D71" s="52"/>
      <c r="E71" s="52"/>
      <c r="F71" s="71"/>
      <c r="G71" s="71"/>
      <c r="H71" s="7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4">
        <f t="shared" ref="T71:T80" si="9">SUM(I71:S71)</f>
        <v>0</v>
      </c>
      <c r="U71" s="52"/>
      <c r="V71" s="52"/>
      <c r="W71" s="59"/>
    </row>
    <row r="72" spans="2:23">
      <c r="B72" s="51" t="s">
        <v>56</v>
      </c>
      <c r="C72" s="52"/>
      <c r="D72" s="52"/>
      <c r="E72" s="52"/>
      <c r="F72" s="71"/>
      <c r="G72" s="71"/>
      <c r="H72" s="7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4">
        <f t="shared" si="9"/>
        <v>0</v>
      </c>
      <c r="U72" s="52"/>
      <c r="V72" s="52"/>
      <c r="W72" s="59"/>
    </row>
    <row r="73" spans="2:23">
      <c r="B73" s="4" t="s">
        <v>43</v>
      </c>
      <c r="C73" s="52"/>
      <c r="D73" s="52"/>
      <c r="E73" s="52"/>
      <c r="F73" s="71"/>
      <c r="G73" s="71"/>
      <c r="H73" s="7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4">
        <f t="shared" si="9"/>
        <v>0</v>
      </c>
      <c r="U73" s="52"/>
      <c r="V73" s="52"/>
      <c r="W73" s="59"/>
    </row>
    <row r="74" spans="2:23">
      <c r="B74" s="4" t="s">
        <v>43</v>
      </c>
      <c r="C74" s="52"/>
      <c r="D74" s="52"/>
      <c r="E74" s="52"/>
      <c r="F74" s="71"/>
      <c r="G74" s="71"/>
      <c r="H74" s="7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4">
        <f t="shared" si="9"/>
        <v>0</v>
      </c>
      <c r="U74" s="52"/>
      <c r="V74" s="52"/>
      <c r="W74" s="59"/>
    </row>
    <row r="75" spans="2:23">
      <c r="B75" s="4" t="s">
        <v>43</v>
      </c>
      <c r="C75" s="52"/>
      <c r="D75" s="52"/>
      <c r="E75" s="52"/>
      <c r="F75" s="71"/>
      <c r="G75" s="71"/>
      <c r="H75" s="7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4">
        <f t="shared" si="9"/>
        <v>0</v>
      </c>
      <c r="U75" s="52"/>
      <c r="V75" s="52"/>
      <c r="W75" s="59"/>
    </row>
    <row r="76" spans="2:23">
      <c r="B76" s="4" t="s">
        <v>43</v>
      </c>
      <c r="C76" s="52"/>
      <c r="D76" s="52"/>
      <c r="E76" s="52"/>
      <c r="F76" s="71"/>
      <c r="G76" s="71"/>
      <c r="H76" s="7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4">
        <f t="shared" si="9"/>
        <v>0</v>
      </c>
      <c r="U76" s="52"/>
      <c r="V76" s="52"/>
      <c r="W76" s="59"/>
    </row>
    <row r="77" spans="2:23">
      <c r="B77" s="4" t="s">
        <v>43</v>
      </c>
      <c r="C77" s="52"/>
      <c r="D77" s="52"/>
      <c r="E77" s="52"/>
      <c r="F77" s="71"/>
      <c r="G77" s="71"/>
      <c r="H77" s="7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4">
        <f t="shared" si="9"/>
        <v>0</v>
      </c>
      <c r="U77" s="52"/>
      <c r="V77" s="52"/>
      <c r="W77" s="59"/>
    </row>
    <row r="78" spans="2:23">
      <c r="B78" s="4" t="s">
        <v>43</v>
      </c>
      <c r="C78" s="52"/>
      <c r="D78" s="52"/>
      <c r="E78" s="52"/>
      <c r="F78" s="71"/>
      <c r="G78" s="71"/>
      <c r="H78" s="7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4">
        <f t="shared" si="9"/>
        <v>0</v>
      </c>
      <c r="U78" s="52"/>
      <c r="V78" s="52"/>
      <c r="W78" s="59"/>
    </row>
    <row r="79" spans="2:23">
      <c r="B79" s="4" t="s">
        <v>43</v>
      </c>
      <c r="C79" s="52"/>
      <c r="D79" s="52"/>
      <c r="E79" s="52"/>
      <c r="F79" s="71"/>
      <c r="G79" s="71"/>
      <c r="H79" s="7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4">
        <f t="shared" si="9"/>
        <v>0</v>
      </c>
      <c r="U79" s="52"/>
      <c r="V79" s="52"/>
      <c r="W79" s="59"/>
    </row>
    <row r="80" spans="2:23">
      <c r="B80" s="4" t="s">
        <v>43</v>
      </c>
      <c r="C80" s="52"/>
      <c r="D80" s="52"/>
      <c r="E80" s="52"/>
      <c r="F80" s="71"/>
      <c r="G80" s="71"/>
      <c r="H80" s="7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54">
        <f t="shared" si="9"/>
        <v>0</v>
      </c>
      <c r="U80" s="52"/>
      <c r="V80" s="52"/>
      <c r="W80" s="59"/>
    </row>
    <row r="81" spans="2:25">
      <c r="B81" s="51"/>
      <c r="C81" s="52"/>
      <c r="D81" s="52"/>
      <c r="E81" s="52"/>
      <c r="F81" s="71"/>
      <c r="G81" s="71"/>
      <c r="H81" s="71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2"/>
      <c r="U81" s="52"/>
      <c r="V81" s="52"/>
      <c r="W81" s="62"/>
    </row>
    <row r="82" spans="2:25">
      <c r="B82" s="57"/>
      <c r="C82" s="52"/>
      <c r="D82" s="52"/>
      <c r="E82" s="52"/>
      <c r="F82" s="71"/>
      <c r="G82" s="71"/>
      <c r="H82" s="71"/>
      <c r="I82" s="63">
        <f>SUM(I54:I81)</f>
        <v>0</v>
      </c>
      <c r="J82" s="63">
        <f>SUM(J54:J81)</f>
        <v>0</v>
      </c>
      <c r="K82" s="63">
        <f t="shared" ref="K82:T82" si="10">SUM(K54:K81)</f>
        <v>0</v>
      </c>
      <c r="L82" s="63">
        <f t="shared" si="10"/>
        <v>0</v>
      </c>
      <c r="M82" s="63">
        <f t="shared" si="10"/>
        <v>0</v>
      </c>
      <c r="N82" s="63">
        <f t="shared" si="10"/>
        <v>0</v>
      </c>
      <c r="O82" s="63">
        <f t="shared" si="10"/>
        <v>0</v>
      </c>
      <c r="P82" s="63">
        <f t="shared" si="10"/>
        <v>0</v>
      </c>
      <c r="Q82" s="63">
        <f t="shared" si="10"/>
        <v>0</v>
      </c>
      <c r="R82" s="63">
        <f t="shared" si="10"/>
        <v>0</v>
      </c>
      <c r="S82" s="63">
        <f t="shared" si="10"/>
        <v>0</v>
      </c>
      <c r="T82" s="63">
        <f t="shared" si="10"/>
        <v>0</v>
      </c>
      <c r="U82" s="55"/>
      <c r="V82" s="52"/>
      <c r="W82" s="64">
        <f>SUM(W54:W72)</f>
        <v>54900</v>
      </c>
      <c r="Y82" s="15" t="str">
        <f t="shared" ref="Y82" si="11">IF(T82=W82,"Yes","No")</f>
        <v>No</v>
      </c>
    </row>
    <row r="83" spans="2:25" ht="15.75" thickBot="1"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65"/>
    </row>
    <row r="85" spans="2:25">
      <c r="B85" s="66" t="s">
        <v>57</v>
      </c>
      <c r="F85" s="76" t="s">
        <v>5</v>
      </c>
      <c r="G85" s="76"/>
      <c r="H85" s="76"/>
      <c r="I85" s="10" t="s">
        <v>6</v>
      </c>
      <c r="J85" s="80" t="s">
        <v>7</v>
      </c>
      <c r="K85" s="80"/>
      <c r="L85" s="80"/>
      <c r="M85" s="80"/>
      <c r="N85" s="80"/>
      <c r="O85" s="80"/>
      <c r="P85" s="80"/>
      <c r="Q85" s="80"/>
      <c r="R85" s="80"/>
      <c r="S85" s="10" t="s">
        <v>8</v>
      </c>
      <c r="T85" s="10" t="s">
        <v>9</v>
      </c>
    </row>
    <row r="86" spans="2:25">
      <c r="F86" s="17">
        <v>0.65</v>
      </c>
      <c r="G86" s="17">
        <v>0.25</v>
      </c>
      <c r="H86" s="17">
        <v>0.1</v>
      </c>
      <c r="J86" s="10" t="s">
        <v>11</v>
      </c>
      <c r="K86" s="10" t="s">
        <v>12</v>
      </c>
      <c r="L86" s="10" t="s">
        <v>13</v>
      </c>
      <c r="M86" s="10" t="s">
        <v>14</v>
      </c>
      <c r="N86" s="10" t="s">
        <v>15</v>
      </c>
      <c r="O86" s="10" t="s">
        <v>16</v>
      </c>
      <c r="P86" s="10" t="s">
        <v>17</v>
      </c>
      <c r="Q86" s="10" t="s">
        <v>18</v>
      </c>
      <c r="R86" s="10" t="s">
        <v>19</v>
      </c>
      <c r="S86" s="10" t="s">
        <v>20</v>
      </c>
      <c r="T86" s="10"/>
    </row>
    <row r="87" spans="2:25">
      <c r="B87" s="66" t="s">
        <v>58</v>
      </c>
      <c r="F87" s="67">
        <v>0</v>
      </c>
      <c r="G87" s="67">
        <f>F90</f>
        <v>19500</v>
      </c>
      <c r="H87" s="67">
        <f t="shared" ref="H87:N87" si="12">G90</f>
        <v>27000</v>
      </c>
      <c r="I87" s="67">
        <f t="shared" si="12"/>
        <v>30000</v>
      </c>
      <c r="J87" s="67">
        <f t="shared" si="12"/>
        <v>50000</v>
      </c>
      <c r="K87" s="67">
        <f t="shared" si="12"/>
        <v>50000</v>
      </c>
      <c r="L87" s="67">
        <f t="shared" si="12"/>
        <v>53000</v>
      </c>
      <c r="M87" s="67">
        <f t="shared" si="12"/>
        <v>56000</v>
      </c>
      <c r="N87" s="67">
        <f t="shared" si="12"/>
        <v>59000</v>
      </c>
      <c r="O87" s="67">
        <f t="shared" ref="O87" si="13">N90</f>
        <v>62000</v>
      </c>
      <c r="P87" s="67">
        <f t="shared" ref="P87" si="14">O90</f>
        <v>65000</v>
      </c>
      <c r="Q87" s="67">
        <f t="shared" ref="Q87" si="15">P90</f>
        <v>68000</v>
      </c>
      <c r="R87" s="67">
        <f t="shared" ref="R87" si="16">Q90</f>
        <v>71000</v>
      </c>
      <c r="S87" s="67">
        <f t="shared" ref="S87" si="17">R90</f>
        <v>74000</v>
      </c>
      <c r="T87" s="49">
        <f>F87</f>
        <v>0</v>
      </c>
    </row>
    <row r="88" spans="2:25">
      <c r="B88" s="66" t="s">
        <v>59</v>
      </c>
      <c r="F88" s="67">
        <f>F6+F8</f>
        <v>19500</v>
      </c>
      <c r="G88" s="67">
        <f t="shared" ref="G88:S88" si="18">G6+G8</f>
        <v>7500</v>
      </c>
      <c r="H88" s="67">
        <f t="shared" si="18"/>
        <v>3000</v>
      </c>
      <c r="I88" s="67">
        <f t="shared" si="18"/>
        <v>20000</v>
      </c>
      <c r="J88" s="67">
        <f t="shared" si="18"/>
        <v>0</v>
      </c>
      <c r="K88" s="67">
        <f t="shared" si="18"/>
        <v>3000</v>
      </c>
      <c r="L88" s="67">
        <f t="shared" si="18"/>
        <v>3000</v>
      </c>
      <c r="M88" s="67">
        <f t="shared" si="18"/>
        <v>3000</v>
      </c>
      <c r="N88" s="67">
        <f t="shared" si="18"/>
        <v>3000</v>
      </c>
      <c r="O88" s="67">
        <f t="shared" si="18"/>
        <v>3000</v>
      </c>
      <c r="P88" s="67">
        <f t="shared" si="18"/>
        <v>3000</v>
      </c>
      <c r="Q88" s="67">
        <f t="shared" si="18"/>
        <v>3000</v>
      </c>
      <c r="R88" s="67">
        <f t="shared" si="18"/>
        <v>3000</v>
      </c>
      <c r="S88" s="67">
        <f t="shared" si="18"/>
        <v>10900</v>
      </c>
      <c r="T88" s="49">
        <f>SUM(F88:S88)</f>
        <v>84900</v>
      </c>
    </row>
    <row r="89" spans="2:25">
      <c r="B89" s="66" t="s">
        <v>60</v>
      </c>
      <c r="F89" s="67">
        <f>F46+F82</f>
        <v>0</v>
      </c>
      <c r="G89" s="67">
        <f t="shared" ref="G89:S89" si="19">G46+G82</f>
        <v>0</v>
      </c>
      <c r="H89" s="67">
        <f t="shared" si="19"/>
        <v>0</v>
      </c>
      <c r="I89" s="67">
        <f t="shared" si="19"/>
        <v>0</v>
      </c>
      <c r="J89" s="67">
        <f t="shared" si="19"/>
        <v>0</v>
      </c>
      <c r="K89" s="67">
        <f t="shared" si="19"/>
        <v>0</v>
      </c>
      <c r="L89" s="67">
        <f t="shared" si="19"/>
        <v>0</v>
      </c>
      <c r="M89" s="67">
        <f t="shared" si="19"/>
        <v>0</v>
      </c>
      <c r="N89" s="67">
        <f t="shared" si="19"/>
        <v>0</v>
      </c>
      <c r="O89" s="67">
        <f t="shared" si="19"/>
        <v>0</v>
      </c>
      <c r="P89" s="67">
        <f t="shared" si="19"/>
        <v>0</v>
      </c>
      <c r="Q89" s="67">
        <f t="shared" si="19"/>
        <v>0</v>
      </c>
      <c r="R89" s="67">
        <f t="shared" si="19"/>
        <v>0</v>
      </c>
      <c r="S89" s="67">
        <f t="shared" si="19"/>
        <v>0</v>
      </c>
      <c r="T89" s="49">
        <f>SUM(F89:S89)</f>
        <v>0</v>
      </c>
    </row>
    <row r="90" spans="2:25" ht="15.75" thickBot="1">
      <c r="B90" s="66" t="s">
        <v>61</v>
      </c>
      <c r="F90" s="68">
        <f>F87+F88-F89</f>
        <v>19500</v>
      </c>
      <c r="G90" s="68">
        <f t="shared" ref="G90:N90" si="20">G87+G88-G89</f>
        <v>27000</v>
      </c>
      <c r="H90" s="68">
        <f t="shared" si="20"/>
        <v>30000</v>
      </c>
      <c r="I90" s="68">
        <f t="shared" si="20"/>
        <v>50000</v>
      </c>
      <c r="J90" s="68">
        <f t="shared" si="20"/>
        <v>50000</v>
      </c>
      <c r="K90" s="68">
        <f t="shared" si="20"/>
        <v>53000</v>
      </c>
      <c r="L90" s="68">
        <f t="shared" si="20"/>
        <v>56000</v>
      </c>
      <c r="M90" s="68">
        <f t="shared" si="20"/>
        <v>59000</v>
      </c>
      <c r="N90" s="68">
        <f t="shared" si="20"/>
        <v>62000</v>
      </c>
      <c r="O90" s="68">
        <f t="shared" ref="O90:T90" si="21">O87+O88-O89</f>
        <v>65000</v>
      </c>
      <c r="P90" s="68">
        <f t="shared" si="21"/>
        <v>68000</v>
      </c>
      <c r="Q90" s="68">
        <f t="shared" si="21"/>
        <v>71000</v>
      </c>
      <c r="R90" s="68">
        <f t="shared" si="21"/>
        <v>74000</v>
      </c>
      <c r="S90" s="68">
        <f t="shared" si="21"/>
        <v>84900</v>
      </c>
      <c r="T90" s="75">
        <f t="shared" si="21"/>
        <v>84900</v>
      </c>
    </row>
    <row r="91" spans="2:25">
      <c r="T91" s="66"/>
    </row>
    <row r="93" spans="2:25">
      <c r="B93" s="66" t="s">
        <v>62</v>
      </c>
    </row>
    <row r="94" spans="2:25">
      <c r="B94" s="66" t="s">
        <v>63</v>
      </c>
    </row>
  </sheetData>
  <sheetProtection algorithmName="SHA-512" hashValue="V5oXcSQtjCM8PK/flDrAlq60hvyChcDVSgzU5aIJdjoich0FzoJSjmsSBi9Vq5wAYiMmSRBC9llzV0JrCQlS4g==" saltValue="3Jf3JULHxCkTigVYuT/Lzg==" spinCount="100000" sheet="1" objects="1" scenarios="1" selectLockedCells="1"/>
  <mergeCells count="6">
    <mergeCell ref="F12:H12"/>
    <mergeCell ref="F4:H4"/>
    <mergeCell ref="J4:R4"/>
    <mergeCell ref="J49:R49"/>
    <mergeCell ref="F85:H85"/>
    <mergeCell ref="J85:R85"/>
  </mergeCells>
  <phoneticPr fontId="3" type="noConversion"/>
  <conditionalFormatting sqref="F90:T90">
    <cfRule type="cellIs" dxfId="7" priority="1" operator="lessThan">
      <formula>0</formula>
    </cfRule>
    <cfRule type="cellIs" dxfId="6" priority="2" operator="greaterThan">
      <formula>0</formula>
    </cfRule>
  </conditionalFormatting>
  <conditionalFormatting sqref="Y46:Y49">
    <cfRule type="containsText" dxfId="5" priority="7" operator="containsText" text="Yes">
      <formula>NOT(ISERROR(SEARCH("Yes",Y46)))</formula>
    </cfRule>
    <cfRule type="containsText" dxfId="4" priority="8" operator="containsText" text="No">
      <formula>NOT(ISERROR(SEARCH("No",Y46)))</formula>
    </cfRule>
  </conditionalFormatting>
  <conditionalFormatting sqref="Y54">
    <cfRule type="containsText" dxfId="3" priority="3" operator="containsText" text="Yes">
      <formula>NOT(ISERROR(SEARCH("Yes",Y54)))</formula>
    </cfRule>
    <cfRule type="containsText" dxfId="2" priority="4" operator="containsText" text="No">
      <formula>NOT(ISERROR(SEARCH("No",Y54)))</formula>
    </cfRule>
  </conditionalFormatting>
  <conditionalFormatting sqref="Y82">
    <cfRule type="containsText" dxfId="1" priority="5" operator="containsText" text="Yes">
      <formula>NOT(ISERROR(SEARCH("Yes",Y82)))</formula>
    </cfRule>
    <cfRule type="containsText" dxfId="0" priority="6" operator="containsText" text="No">
      <formula>NOT(ISERROR(SEARCH("No",Y82)))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9745e0-add3-4d36-8f2a-baaf33746ea6" xsi:nil="true"/>
    <lcf76f155ced4ddcb4097134ff3c332f xmlns="cde27752-fc87-499c-a883-9c064ad5e78b">
      <Terms xmlns="http://schemas.microsoft.com/office/infopath/2007/PartnerControls"/>
    </lcf76f155ced4ddcb4097134ff3c332f>
    <share xmlns="cde27752-fc87-499c-a883-9c064ad5e78b">
      <Url xsi:nil="true"/>
      <Description xsi:nil="true"/>
    </shar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FAD6C410B838439D02F6106F1AAB96" ma:contentTypeVersion="19" ma:contentTypeDescription="Create a new document." ma:contentTypeScope="" ma:versionID="f894aac2d0d5c7b2bd6a9c89460b4c29">
  <xsd:schema xmlns:xsd="http://www.w3.org/2001/XMLSchema" xmlns:xs="http://www.w3.org/2001/XMLSchema" xmlns:p="http://schemas.microsoft.com/office/2006/metadata/properties" xmlns:ns2="cde27752-fc87-499c-a883-9c064ad5e78b" xmlns:ns3="969745e0-add3-4d36-8f2a-baaf33746ea6" targetNamespace="http://schemas.microsoft.com/office/2006/metadata/properties" ma:root="true" ma:fieldsID="c019456ddc0af2fa51f551360b942741" ns2:_="" ns3:_="">
    <xsd:import namespace="cde27752-fc87-499c-a883-9c064ad5e78b"/>
    <xsd:import namespace="969745e0-add3-4d36-8f2a-baaf33746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ha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27752-fc87-499c-a883-9c064ad5e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8c42431-0011-41c6-8e49-5b5631aa7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hare" ma:index="26" nillable="true" ma:displayName="share" ma:format="Hyperlink" ma:internalName="sha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745e0-add3-4d36-8f2a-baaf33746e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8ce23b-dbf9-4b8b-b46f-26edd0489bed}" ma:internalName="TaxCatchAll" ma:showField="CatchAllData" ma:web="969745e0-add3-4d36-8f2a-baaf33746e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8065D1-2BC8-4A9F-9D81-D0629E5065ED}"/>
</file>

<file path=customXml/itemProps2.xml><?xml version="1.0" encoding="utf-8"?>
<ds:datastoreItem xmlns:ds="http://schemas.openxmlformats.org/officeDocument/2006/customXml" ds:itemID="{02105AA1-E5C8-4027-B26D-92E66B56DD07}"/>
</file>

<file path=customXml/itemProps3.xml><?xml version="1.0" encoding="utf-8"?>
<ds:datastoreItem xmlns:ds="http://schemas.openxmlformats.org/officeDocument/2006/customXml" ds:itemID="{62C6D8F5-5BE7-4069-BC6A-3EAC876E31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Farren</dc:creator>
  <cp:keywords/>
  <dc:description/>
  <cp:lastModifiedBy/>
  <cp:revision/>
  <dcterms:created xsi:type="dcterms:W3CDTF">2025-03-18T12:45:58Z</dcterms:created>
  <dcterms:modified xsi:type="dcterms:W3CDTF">2025-04-01T09:49:04Z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0x0101008DFAD6C410B838439D02F6106F1AAB96</vt:lpwstr>
  </property>
  <property fmtid="{D5CDD505-2E9C-101B-9397-08002B2CF9AE}" pid="3" name="MediaServiceImageTags">
    <vt:lpwstr/>
  </property>
</Properties>
</file>